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GRP\ADYREC\Auditoria\CCAA 2025\IVF Obert\"/>
    </mc:Choice>
  </mc:AlternateContent>
  <xr:revisionPtr revIDLastSave="0" documentId="13_ncr:1_{519F027F-BBE1-47B0-B9D3-077DB51523C3}" xr6:coauthVersionLast="47" xr6:coauthVersionMax="47" xr10:uidLastSave="{00000000-0000-0000-0000-000000000000}"/>
  <bookViews>
    <workbookView xWindow="-110" yWindow="-110" windowWidth="34620" windowHeight="13900" xr2:uid="{043C6650-EDEA-4B98-8E2D-BBAB701B02BE}"/>
  </bookViews>
  <sheets>
    <sheet name="Valencià" sheetId="1" r:id="rId1"/>
    <sheet name="Castellano" sheetId="3" r:id="rId2"/>
  </sheets>
  <definedNames>
    <definedName name="_xlnm.Print_Area" localSheetId="1">Castellano!$A$1:$N$41</definedName>
    <definedName name="_xlnm.Print_Area" localSheetId="0">Valencià!$A$1:$N$42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1" l="1"/>
  <c r="F23" i="3" l="1"/>
  <c r="F24" i="3" s="1"/>
  <c r="E24" i="1"/>
  <c r="D24" i="1"/>
  <c r="F24" i="1"/>
  <c r="C10" i="3"/>
  <c r="D11" i="3"/>
  <c r="C12" i="3"/>
  <c r="D8" i="3"/>
  <c r="C8" i="3"/>
  <c r="E8" i="1"/>
  <c r="E9" i="1"/>
  <c r="E10" i="1"/>
  <c r="E11" i="1"/>
  <c r="E12" i="1"/>
  <c r="D13" i="1"/>
  <c r="C13" i="1"/>
  <c r="E12" i="3" l="1"/>
  <c r="E11" i="3"/>
  <c r="E9" i="3"/>
  <c r="D13" i="3"/>
  <c r="E10" i="3"/>
  <c r="C13" i="3"/>
  <c r="E8" i="3"/>
  <c r="E13" i="1"/>
  <c r="E16" i="1" l="1"/>
  <c r="E16" i="3" s="1"/>
  <c r="E13" i="3"/>
  <c r="C14" i="3" s="1"/>
  <c r="F10" i="1"/>
  <c r="F12" i="1"/>
  <c r="F13" i="1"/>
  <c r="F11" i="1"/>
  <c r="D14" i="1"/>
  <c r="F8" i="1"/>
  <c r="C14" i="1"/>
  <c r="F9" i="1"/>
  <c r="F13" i="3" l="1"/>
  <c r="F8" i="3"/>
  <c r="F9" i="3"/>
  <c r="F12" i="3"/>
  <c r="F10" i="3"/>
  <c r="F11" i="3"/>
  <c r="D14" i="3"/>
</calcChain>
</file>

<file path=xl/sharedStrings.xml><?xml version="1.0" encoding="utf-8"?>
<sst xmlns="http://schemas.openxmlformats.org/spreadsheetml/2006/main" count="46" uniqueCount="37">
  <si>
    <t>TOTAL</t>
  </si>
  <si>
    <t>Ne. de persones</t>
  </si>
  <si>
    <t>DONES</t>
  </si>
  <si>
    <t>HOMES</t>
  </si>
  <si>
    <r>
      <t xml:space="preserve">EDAT </t>
    </r>
    <r>
      <rPr>
        <b/>
        <sz val="8"/>
        <color theme="1"/>
        <rFont val="Calibri"/>
        <family val="2"/>
        <scheme val="minor"/>
      </rPr>
      <t>(anys)</t>
    </r>
  </si>
  <si>
    <t>% Diversitat funcional</t>
  </si>
  <si>
    <t>INFORMACIÓ ESTADÍSTICA DEL PERSONAL IVF</t>
  </si>
  <si>
    <t xml:space="preserve">% </t>
  </si>
  <si>
    <t>Plantilla inicial</t>
  </si>
  <si>
    <t>Altes</t>
  </si>
  <si>
    <t>Baixes</t>
  </si>
  <si>
    <t>Plantilla final</t>
  </si>
  <si>
    <t>DISTRIBUCIÓ PER EDAT I GÉNERE</t>
  </si>
  <si>
    <t>% Variació anual</t>
  </si>
  <si>
    <t>(Artícle 14.2.a)1 i 2 Llei 1/2022)</t>
  </si>
  <si>
    <t>de 30 a 39</t>
  </si>
  <si>
    <t>de 40 a 49</t>
  </si>
  <si>
    <t>de 50 a 59</t>
  </si>
  <si>
    <t>INFORMACIÓN ESTADÍSTICA DEL PERSONAL IVF</t>
  </si>
  <si>
    <t>(Artículo 14.2.a)1 i 2 Ley 1/2022)</t>
  </si>
  <si>
    <t>DISTRIBUCIÓN POR EDAD Y GÉNERO</t>
  </si>
  <si>
    <r>
      <t xml:space="preserve">EDAD </t>
    </r>
    <r>
      <rPr>
        <b/>
        <sz val="8"/>
        <color theme="1"/>
        <rFont val="Calibri"/>
        <family val="2"/>
        <scheme val="minor"/>
      </rPr>
      <t>(años)</t>
    </r>
  </si>
  <si>
    <t>MUJERES</t>
  </si>
  <si>
    <t>HOMBRES</t>
  </si>
  <si>
    <t>Nº de personas</t>
  </si>
  <si>
    <t>% Diversidad funcional</t>
  </si>
  <si>
    <t>Altas</t>
  </si>
  <si>
    <t>Bajas</t>
  </si>
  <si>
    <t>% Variación anual</t>
  </si>
  <si>
    <t xml:space="preserve">VARIACIÓ ANUAL EXERCISI </t>
  </si>
  <si>
    <t xml:space="preserve">VARIACIÓN ANUAL EJERCICIO </t>
  </si>
  <si>
    <t>Fins a 29</t>
  </si>
  <si>
    <t>Hasta 29</t>
  </si>
  <si>
    <t>de 60 i més</t>
  </si>
  <si>
    <t>de 60 y más</t>
  </si>
  <si>
    <t>Datos actualizado a 31/12/2025</t>
  </si>
  <si>
    <t>Dades actualitzades a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</si>
</sst>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right"/>
    </xf>
    <xf numFmtId="9" fontId="1" fillId="2" borderId="0" xfId="1" applyFont="1" applyFill="1" applyAlignment="1">
      <alignment horizontal="center"/>
    </xf>
    <xf numFmtId="164" fontId="1" fillId="2" borderId="0" xfId="1" applyNumberFormat="1" applyFont="1" applyFill="1" applyAlignment="1">
      <alignment horizontal="center"/>
    </xf>
    <xf numFmtId="164" fontId="0" fillId="2" borderId="0" xfId="1" applyNumberFormat="1" applyFont="1" applyFill="1"/>
    <xf numFmtId="0" fontId="6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164" fontId="7" fillId="2" borderId="0" xfId="1" applyNumberFormat="1" applyFont="1" applyFill="1"/>
    <xf numFmtId="0" fontId="7" fillId="2" borderId="0" xfId="0" applyFont="1" applyFill="1"/>
    <xf numFmtId="0" fontId="7" fillId="0" borderId="0" xfId="0" applyFont="1"/>
    <xf numFmtId="0" fontId="6" fillId="0" borderId="0" xfId="0" applyFont="1"/>
    <xf numFmtId="0" fontId="5" fillId="0" borderId="0" xfId="0" applyFont="1"/>
    <xf numFmtId="164" fontId="0" fillId="0" borderId="0" xfId="1" applyNumberFormat="1" applyFont="1" applyFill="1"/>
    <xf numFmtId="164" fontId="6" fillId="2" borderId="0" xfId="1" applyNumberFormat="1" applyFont="1" applyFill="1"/>
    <xf numFmtId="164" fontId="0" fillId="0" borderId="0" xfId="0" applyNumberForma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DISTRIBUCIÓ</a:t>
            </a:r>
            <a:r>
              <a:rPr lang="es-ES" baseline="0"/>
              <a:t> PER GÉNERE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1111111111111109E-2"/>
          <c:y val="0.17634259259259263"/>
          <c:w val="0.93888888888888888"/>
          <c:h val="0.671457786526684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CFC-4496-BAC3-4648F54AA7A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CFC-4496-BAC3-4648F54AA7A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Valencià!$C$7:$D$7</c:f>
              <c:strCache>
                <c:ptCount val="2"/>
                <c:pt idx="0">
                  <c:v>DONES</c:v>
                </c:pt>
                <c:pt idx="1">
                  <c:v>HOMES</c:v>
                </c:pt>
              </c:strCache>
            </c:strRef>
          </c:cat>
          <c:val>
            <c:numRef>
              <c:f>Valencià!$C$13:$D$13</c:f>
              <c:numCache>
                <c:formatCode>General</c:formatCode>
                <c:ptCount val="2"/>
                <c:pt idx="0">
                  <c:v>26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14-47BA-87C6-338D14E6F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DISTRIBUCIÓ PER EDAT I GÉNERE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Valencià!$C$7</c:f>
              <c:strCache>
                <c:ptCount val="1"/>
                <c:pt idx="0">
                  <c:v>DONES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Valencià!$B$8:$B$12</c:f>
              <c:strCache>
                <c:ptCount val="5"/>
                <c:pt idx="0">
                  <c:v>Fins a 29</c:v>
                </c:pt>
                <c:pt idx="1">
                  <c:v>de 30 a 39</c:v>
                </c:pt>
                <c:pt idx="2">
                  <c:v>de 40 a 49</c:v>
                </c:pt>
                <c:pt idx="3">
                  <c:v>de 50 a 59</c:v>
                </c:pt>
                <c:pt idx="4">
                  <c:v>de 60 i més</c:v>
                </c:pt>
              </c:strCache>
            </c:strRef>
          </c:cat>
          <c:val>
            <c:numRef>
              <c:f>Valencià!$C$8:$C$12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9</c:v>
                </c:pt>
                <c:pt idx="3">
                  <c:v>12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87-48EE-B5FE-39831FEE04A2}"/>
            </c:ext>
          </c:extLst>
        </c:ser>
        <c:ser>
          <c:idx val="1"/>
          <c:order val="1"/>
          <c:tx>
            <c:strRef>
              <c:f>Valencià!$D$7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Valencià!$B$8:$B$12</c:f>
              <c:strCache>
                <c:ptCount val="5"/>
                <c:pt idx="0">
                  <c:v>Fins a 29</c:v>
                </c:pt>
                <c:pt idx="1">
                  <c:v>de 30 a 39</c:v>
                </c:pt>
                <c:pt idx="2">
                  <c:v>de 40 a 49</c:v>
                </c:pt>
                <c:pt idx="3">
                  <c:v>de 50 a 59</c:v>
                </c:pt>
                <c:pt idx="4">
                  <c:v>de 60 i més</c:v>
                </c:pt>
              </c:strCache>
            </c:strRef>
          </c:cat>
          <c:val>
            <c:numRef>
              <c:f>Valencià!$D$8:$D$12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87-48EE-B5FE-39831FEE0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9462896"/>
        <c:axId val="479459536"/>
      </c:barChart>
      <c:catAx>
        <c:axId val="479462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9459536"/>
        <c:crosses val="autoZero"/>
        <c:auto val="1"/>
        <c:lblAlgn val="ctr"/>
        <c:lblOffset val="100"/>
        <c:noMultiLvlLbl val="0"/>
      </c:catAx>
      <c:valAx>
        <c:axId val="479459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9462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EVOLUCIÓ PLANTILLA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Valencià!$B$23</c:f>
              <c:strCache>
                <c:ptCount val="1"/>
                <c:pt idx="0">
                  <c:v>Plantilla final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Valencià!$C$19:$F$19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Valencià!$C$23:$F$23</c:f>
              <c:numCache>
                <c:formatCode>General</c:formatCode>
                <c:ptCount val="4"/>
                <c:pt idx="0">
                  <c:v>54</c:v>
                </c:pt>
                <c:pt idx="1">
                  <c:v>51</c:v>
                </c:pt>
                <c:pt idx="2">
                  <c:v>47</c:v>
                </c:pt>
                <c:pt idx="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8-45B0-828D-9C59FA6ED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75536"/>
        <c:axId val="470976016"/>
      </c:lineChart>
      <c:catAx>
        <c:axId val="47097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0976016"/>
        <c:crosses val="autoZero"/>
        <c:auto val="1"/>
        <c:lblAlgn val="ctr"/>
        <c:lblOffset val="100"/>
        <c:noMultiLvlLbl val="0"/>
      </c:catAx>
      <c:valAx>
        <c:axId val="47097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0975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DISTRIBUCIÓN</a:t>
            </a:r>
            <a:r>
              <a:rPr lang="es-ES" baseline="0"/>
              <a:t> POR GÉNERO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1111111111111109E-2"/>
          <c:y val="0.17634259259259263"/>
          <c:w val="0.93888888888888888"/>
          <c:h val="0.671457786526684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931-463B-9F40-4B7873E2ABA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931-463B-9F40-4B7873E2AB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Castellano!$C$7:$D$7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Castellano!$C$13:$D$13</c:f>
              <c:numCache>
                <c:formatCode>General</c:formatCode>
                <c:ptCount val="2"/>
                <c:pt idx="0">
                  <c:v>26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31-463B-9F40-4B7873E2A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DISTRIBUCIÓN</a:t>
            </a:r>
            <a:r>
              <a:rPr lang="es-ES" baseline="0"/>
              <a:t> POR EDAD Y GÉNERO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Castellano!$C$7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Castellano!$B$8:$B$12</c:f>
              <c:strCache>
                <c:ptCount val="5"/>
                <c:pt idx="0">
                  <c:v>Hasta 29</c:v>
                </c:pt>
                <c:pt idx="1">
                  <c:v>de 30 a 39</c:v>
                </c:pt>
                <c:pt idx="2">
                  <c:v>de 40 a 49</c:v>
                </c:pt>
                <c:pt idx="3">
                  <c:v>de 50 a 59</c:v>
                </c:pt>
                <c:pt idx="4">
                  <c:v>de 60 y más</c:v>
                </c:pt>
              </c:strCache>
            </c:strRef>
          </c:cat>
          <c:val>
            <c:numRef>
              <c:f>Castellano!$C$8:$C$12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9</c:v>
                </c:pt>
                <c:pt idx="3">
                  <c:v>12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2-4DE9-B693-834C36BE20C8}"/>
            </c:ext>
          </c:extLst>
        </c:ser>
        <c:ser>
          <c:idx val="1"/>
          <c:order val="1"/>
          <c:tx>
            <c:strRef>
              <c:f>Castellano!$D$7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Castellano!$B$8:$B$12</c:f>
              <c:strCache>
                <c:ptCount val="5"/>
                <c:pt idx="0">
                  <c:v>Hasta 29</c:v>
                </c:pt>
                <c:pt idx="1">
                  <c:v>de 30 a 39</c:v>
                </c:pt>
                <c:pt idx="2">
                  <c:v>de 40 a 49</c:v>
                </c:pt>
                <c:pt idx="3">
                  <c:v>de 50 a 59</c:v>
                </c:pt>
                <c:pt idx="4">
                  <c:v>de 60 y más</c:v>
                </c:pt>
              </c:strCache>
            </c:strRef>
          </c:cat>
          <c:val>
            <c:numRef>
              <c:f>Castellano!$D$8:$D$12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02-4DE9-B693-834C36BE2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9462896"/>
        <c:axId val="479459536"/>
      </c:barChart>
      <c:catAx>
        <c:axId val="479462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9459536"/>
        <c:crosses val="autoZero"/>
        <c:auto val="1"/>
        <c:lblAlgn val="ctr"/>
        <c:lblOffset val="100"/>
        <c:noMultiLvlLbl val="0"/>
      </c:catAx>
      <c:valAx>
        <c:axId val="479459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9462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EVOLUCIÓN PLANTILLA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Valencià!$B$23</c:f>
              <c:strCache>
                <c:ptCount val="1"/>
                <c:pt idx="0">
                  <c:v>Plantilla final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Valencià!$C$19:$F$19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Valencià!$C$23:$F$23</c:f>
              <c:numCache>
                <c:formatCode>General</c:formatCode>
                <c:ptCount val="4"/>
                <c:pt idx="0">
                  <c:v>54</c:v>
                </c:pt>
                <c:pt idx="1">
                  <c:v>51</c:v>
                </c:pt>
                <c:pt idx="2">
                  <c:v>47</c:v>
                </c:pt>
                <c:pt idx="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7-4505-81C4-75BCAC73B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75536"/>
        <c:axId val="470976016"/>
      </c:lineChart>
      <c:catAx>
        <c:axId val="47097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0976016"/>
        <c:crosses val="autoZero"/>
        <c:auto val="1"/>
        <c:lblAlgn val="ctr"/>
        <c:lblOffset val="100"/>
        <c:noMultiLvlLbl val="0"/>
      </c:catAx>
      <c:valAx>
        <c:axId val="47097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0975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</xdr:colOff>
      <xdr:row>17</xdr:row>
      <xdr:rowOff>0</xdr:rowOff>
    </xdr:from>
    <xdr:to>
      <xdr:col>13</xdr:col>
      <xdr:colOff>14287</xdr:colOff>
      <xdr:row>31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7091840-7773-9A36-E3EE-EEE10160A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</xdr:colOff>
      <xdr:row>0</xdr:row>
      <xdr:rowOff>180975</xdr:rowOff>
    </xdr:from>
    <xdr:to>
      <xdr:col>13</xdr:col>
      <xdr:colOff>4762</xdr:colOff>
      <xdr:row>15</xdr:row>
      <xdr:rowOff>66675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F06E42-6FDC-1F42-4279-135D254193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128587</xdr:colOff>
      <xdr:row>25</xdr:row>
      <xdr:rowOff>133350</xdr:rowOff>
    </xdr:from>
    <xdr:to>
      <xdr:col>6</xdr:col>
      <xdr:colOff>33337</xdr:colOff>
      <xdr:row>40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0C14A37-103F-8689-6D9F-CF5D889E61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731464</xdr:colOff>
      <xdr:row>16</xdr:row>
      <xdr:rowOff>123825</xdr:rowOff>
    </xdr:from>
    <xdr:to>
      <xdr:col>12</xdr:col>
      <xdr:colOff>731464</xdr:colOff>
      <xdr:row>31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5F91172-785C-4175-B4F4-8353EB95A3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</xdr:colOff>
      <xdr:row>0</xdr:row>
      <xdr:rowOff>180975</xdr:rowOff>
    </xdr:from>
    <xdr:to>
      <xdr:col>13</xdr:col>
      <xdr:colOff>4762</xdr:colOff>
      <xdr:row>15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9195B20-9FF7-4258-9D84-DEAF8DD00C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59952</xdr:colOff>
      <xdr:row>25</xdr:row>
      <xdr:rowOff>109818</xdr:rowOff>
    </xdr:from>
    <xdr:to>
      <xdr:col>5</xdr:col>
      <xdr:colOff>577103</xdr:colOff>
      <xdr:row>39</xdr:row>
      <xdr:rowOff>186018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F6B1D6C-D9E9-4323-B519-2572DD68AF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70A29-08E6-49FD-9E33-79A026E174BE}">
  <sheetPr>
    <pageSetUpPr fitToPage="1"/>
  </sheetPr>
  <dimension ref="B2:F24"/>
  <sheetViews>
    <sheetView showGridLines="0" tabSelected="1" zoomScaleNormal="100" workbookViewId="0">
      <selection activeCell="C19" sqref="C19:F23"/>
    </sheetView>
  </sheetViews>
  <sheetFormatPr baseColWidth="10" defaultRowHeight="15" x14ac:dyDescent="0.25"/>
  <cols>
    <col min="1" max="1" width="4.42578125" customWidth="1"/>
    <col min="2" max="2" width="24.28515625" customWidth="1"/>
  </cols>
  <sheetData>
    <row r="2" spans="2:6" x14ac:dyDescent="0.25">
      <c r="B2" s="1" t="s">
        <v>6</v>
      </c>
    </row>
    <row r="3" spans="2:6" x14ac:dyDescent="0.25">
      <c r="B3" t="s">
        <v>14</v>
      </c>
    </row>
    <row r="4" spans="2:6" x14ac:dyDescent="0.25">
      <c r="B4" t="s">
        <v>36</v>
      </c>
    </row>
    <row r="6" spans="2:6" x14ac:dyDescent="0.25">
      <c r="B6" s="6" t="s">
        <v>12</v>
      </c>
      <c r="C6" s="7"/>
      <c r="D6" s="7"/>
      <c r="E6" s="8" t="s">
        <v>1</v>
      </c>
      <c r="F6" s="7"/>
    </row>
    <row r="7" spans="2:6" x14ac:dyDescent="0.25">
      <c r="B7" s="1" t="s">
        <v>4</v>
      </c>
      <c r="C7" s="3" t="s">
        <v>2</v>
      </c>
      <c r="D7" s="3" t="s">
        <v>3</v>
      </c>
      <c r="E7" s="3" t="s">
        <v>0</v>
      </c>
      <c r="F7" s="5" t="s">
        <v>7</v>
      </c>
    </row>
    <row r="8" spans="2:6" x14ac:dyDescent="0.25">
      <c r="B8" t="s">
        <v>31</v>
      </c>
      <c r="C8" s="14">
        <v>0</v>
      </c>
      <c r="D8" s="14">
        <v>0</v>
      </c>
      <c r="E8" s="15">
        <f t="shared" ref="E8:E12" si="0">SUM(C8:D8)</f>
        <v>0</v>
      </c>
      <c r="F8" s="10">
        <f t="shared" ref="F8:F12" si="1">E8/$E$13</f>
        <v>0</v>
      </c>
    </row>
    <row r="9" spans="2:6" x14ac:dyDescent="0.25">
      <c r="B9" t="s">
        <v>15</v>
      </c>
      <c r="C9" s="14">
        <v>1</v>
      </c>
      <c r="D9" s="14">
        <v>1</v>
      </c>
      <c r="E9" s="15">
        <f t="shared" si="0"/>
        <v>2</v>
      </c>
      <c r="F9" s="10">
        <f t="shared" si="1"/>
        <v>4.878048780487805E-2</v>
      </c>
    </row>
    <row r="10" spans="2:6" x14ac:dyDescent="0.25">
      <c r="B10" t="s">
        <v>16</v>
      </c>
      <c r="C10" s="14">
        <v>9</v>
      </c>
      <c r="D10" s="14">
        <v>5</v>
      </c>
      <c r="E10" s="15">
        <f t="shared" si="0"/>
        <v>14</v>
      </c>
      <c r="F10" s="10">
        <f t="shared" si="1"/>
        <v>0.34146341463414637</v>
      </c>
    </row>
    <row r="11" spans="2:6" x14ac:dyDescent="0.25">
      <c r="B11" t="s">
        <v>17</v>
      </c>
      <c r="C11" s="14">
        <v>12</v>
      </c>
      <c r="D11" s="14">
        <v>5</v>
      </c>
      <c r="E11" s="15">
        <f t="shared" si="0"/>
        <v>17</v>
      </c>
      <c r="F11" s="10">
        <f t="shared" si="1"/>
        <v>0.41463414634146339</v>
      </c>
    </row>
    <row r="12" spans="2:6" x14ac:dyDescent="0.25">
      <c r="B12" t="s">
        <v>33</v>
      </c>
      <c r="C12" s="14">
        <v>4</v>
      </c>
      <c r="D12" s="14">
        <v>4</v>
      </c>
      <c r="E12" s="15">
        <f t="shared" si="0"/>
        <v>8</v>
      </c>
      <c r="F12" s="10">
        <f t="shared" si="1"/>
        <v>0.1951219512195122</v>
      </c>
    </row>
    <row r="13" spans="2:6" x14ac:dyDescent="0.25">
      <c r="B13" s="2" t="s">
        <v>0</v>
      </c>
      <c r="C13" s="5">
        <f>SUM(C8:C12)</f>
        <v>26</v>
      </c>
      <c r="D13" s="5">
        <f>SUM(D8:D12)</f>
        <v>15</v>
      </c>
      <c r="E13" s="5">
        <f>SUM(E8:E12)</f>
        <v>41</v>
      </c>
      <c r="F13" s="9">
        <f>E13/$E$13</f>
        <v>1</v>
      </c>
    </row>
    <row r="14" spans="2:6" x14ac:dyDescent="0.25">
      <c r="C14" s="10">
        <f>C13/E13</f>
        <v>0.63414634146341464</v>
      </c>
      <c r="D14" s="10">
        <f>D13/E13</f>
        <v>0.36585365853658536</v>
      </c>
      <c r="E14" s="15"/>
    </row>
    <row r="16" spans="2:6" x14ac:dyDescent="0.25">
      <c r="B16" s="2" t="s">
        <v>5</v>
      </c>
      <c r="E16" s="23">
        <f>1/E13</f>
        <v>2.4390243902439025E-2</v>
      </c>
    </row>
    <row r="19" spans="2:6" x14ac:dyDescent="0.25">
      <c r="B19" s="6" t="s">
        <v>29</v>
      </c>
      <c r="C19" s="7">
        <v>2022</v>
      </c>
      <c r="D19" s="7">
        <v>2023</v>
      </c>
      <c r="E19" s="7">
        <v>2024</v>
      </c>
      <c r="F19" s="7">
        <v>2025</v>
      </c>
    </row>
    <row r="20" spans="2:6" x14ac:dyDescent="0.25">
      <c r="B20" t="s">
        <v>8</v>
      </c>
      <c r="C20">
        <v>39</v>
      </c>
      <c r="D20" s="19">
        <v>54</v>
      </c>
      <c r="E20" s="18">
        <v>51</v>
      </c>
      <c r="F20" s="18">
        <v>47</v>
      </c>
    </row>
    <row r="21" spans="2:6" x14ac:dyDescent="0.25">
      <c r="B21" t="s">
        <v>9</v>
      </c>
      <c r="C21">
        <v>21</v>
      </c>
      <c r="D21" s="20">
        <v>2</v>
      </c>
      <c r="E21" s="12">
        <v>1</v>
      </c>
      <c r="F21" s="12">
        <v>14</v>
      </c>
    </row>
    <row r="22" spans="2:6" x14ac:dyDescent="0.25">
      <c r="B22" t="s">
        <v>10</v>
      </c>
      <c r="C22">
        <v>6</v>
      </c>
      <c r="D22" s="21">
        <v>5</v>
      </c>
      <c r="E22" s="13">
        <v>5</v>
      </c>
      <c r="F22" s="13">
        <v>20</v>
      </c>
    </row>
    <row r="23" spans="2:6" x14ac:dyDescent="0.25">
      <c r="B23" t="s">
        <v>11</v>
      </c>
      <c r="C23" s="19">
        <v>54</v>
      </c>
      <c r="D23" s="19">
        <v>51</v>
      </c>
      <c r="E23" s="4">
        <v>47</v>
      </c>
      <c r="F23" s="4">
        <f>F20+F21-F22</f>
        <v>41</v>
      </c>
    </row>
    <row r="24" spans="2:6" x14ac:dyDescent="0.25">
      <c r="B24" t="s">
        <v>13</v>
      </c>
      <c r="C24" s="24"/>
      <c r="D24" s="22">
        <f>(D23-D20)/D20</f>
        <v>-5.5555555555555552E-2</v>
      </c>
      <c r="E24" s="11">
        <f>(E23-E20)/E20</f>
        <v>-7.8431372549019607E-2</v>
      </c>
      <c r="F24" s="11">
        <f>(F23-F20)/F20</f>
        <v>-0.1276595744680851</v>
      </c>
    </row>
  </sheetData>
  <pageMargins left="0.32" right="0.39" top="0.75" bottom="0.75" header="0.3" footer="0.3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521FA-592E-4C21-9A85-1B87A6558AE6}">
  <sheetPr>
    <pageSetUpPr fitToPage="1"/>
  </sheetPr>
  <dimension ref="B2:F24"/>
  <sheetViews>
    <sheetView showGridLines="0" topLeftCell="A7" zoomScaleNormal="100" workbookViewId="0">
      <selection activeCell="C19" sqref="C19:F23"/>
    </sheetView>
  </sheetViews>
  <sheetFormatPr baseColWidth="10" defaultRowHeight="15" x14ac:dyDescent="0.25"/>
  <cols>
    <col min="1" max="1" width="4.42578125" customWidth="1"/>
    <col min="2" max="2" width="26.42578125" customWidth="1"/>
  </cols>
  <sheetData>
    <row r="2" spans="2:6" x14ac:dyDescent="0.25">
      <c r="B2" s="1" t="s">
        <v>18</v>
      </c>
    </row>
    <row r="3" spans="2:6" x14ac:dyDescent="0.25">
      <c r="B3" t="s">
        <v>19</v>
      </c>
    </row>
    <row r="4" spans="2:6" x14ac:dyDescent="0.25">
      <c r="B4" t="s">
        <v>35</v>
      </c>
    </row>
    <row r="6" spans="2:6" x14ac:dyDescent="0.25">
      <c r="B6" s="6" t="s">
        <v>20</v>
      </c>
      <c r="C6" s="7"/>
      <c r="D6" s="7"/>
      <c r="E6" s="8" t="s">
        <v>24</v>
      </c>
      <c r="F6" s="7"/>
    </row>
    <row r="7" spans="2:6" x14ac:dyDescent="0.25">
      <c r="B7" s="1" t="s">
        <v>21</v>
      </c>
      <c r="C7" s="3" t="s">
        <v>22</v>
      </c>
      <c r="D7" s="3" t="s">
        <v>23</v>
      </c>
      <c r="E7" s="3" t="s">
        <v>0</v>
      </c>
      <c r="F7" s="5" t="s">
        <v>7</v>
      </c>
    </row>
    <row r="8" spans="2:6" x14ac:dyDescent="0.25">
      <c r="B8" t="s">
        <v>32</v>
      </c>
      <c r="C8" s="16">
        <f>Valencià!C8</f>
        <v>0</v>
      </c>
      <c r="D8" s="16">
        <f>Valencià!D8</f>
        <v>0</v>
      </c>
      <c r="E8" s="15">
        <f t="shared" ref="E8:E12" si="0">SUM(C8:D8)</f>
        <v>0</v>
      </c>
      <c r="F8" s="10">
        <f t="shared" ref="F8:F12" si="1">E8/$E$13</f>
        <v>0</v>
      </c>
    </row>
    <row r="9" spans="2:6" x14ac:dyDescent="0.25">
      <c r="B9" t="s">
        <v>15</v>
      </c>
      <c r="C9" s="16">
        <v>1</v>
      </c>
      <c r="D9" s="16">
        <v>1</v>
      </c>
      <c r="E9" s="15">
        <f t="shared" si="0"/>
        <v>2</v>
      </c>
      <c r="F9" s="10">
        <f t="shared" si="1"/>
        <v>4.878048780487805E-2</v>
      </c>
    </row>
    <row r="10" spans="2:6" x14ac:dyDescent="0.25">
      <c r="B10" t="s">
        <v>16</v>
      </c>
      <c r="C10" s="16">
        <f>Valencià!C10</f>
        <v>9</v>
      </c>
      <c r="D10" s="16">
        <v>5</v>
      </c>
      <c r="E10" s="15">
        <f t="shared" si="0"/>
        <v>14</v>
      </c>
      <c r="F10" s="10">
        <f t="shared" si="1"/>
        <v>0.34146341463414637</v>
      </c>
    </row>
    <row r="11" spans="2:6" x14ac:dyDescent="0.25">
      <c r="B11" t="s">
        <v>17</v>
      </c>
      <c r="C11" s="16">
        <v>12</v>
      </c>
      <c r="D11" s="16">
        <f>Valencià!D11</f>
        <v>5</v>
      </c>
      <c r="E11" s="15">
        <f t="shared" si="0"/>
        <v>17</v>
      </c>
      <c r="F11" s="10">
        <f t="shared" si="1"/>
        <v>0.41463414634146339</v>
      </c>
    </row>
    <row r="12" spans="2:6" x14ac:dyDescent="0.25">
      <c r="B12" t="s">
        <v>34</v>
      </c>
      <c r="C12" s="16">
        <f>Valencià!C12</f>
        <v>4</v>
      </c>
      <c r="D12" s="16">
        <v>4</v>
      </c>
      <c r="E12" s="15">
        <f t="shared" si="0"/>
        <v>8</v>
      </c>
      <c r="F12" s="10">
        <f t="shared" si="1"/>
        <v>0.1951219512195122</v>
      </c>
    </row>
    <row r="13" spans="2:6" x14ac:dyDescent="0.25">
      <c r="B13" s="2" t="s">
        <v>0</v>
      </c>
      <c r="C13" s="5">
        <f>SUM(C8:C12)</f>
        <v>26</v>
      </c>
      <c r="D13" s="5">
        <f>SUM(D8:D12)</f>
        <v>15</v>
      </c>
      <c r="E13" s="5">
        <f>SUM(E8:E12)</f>
        <v>41</v>
      </c>
      <c r="F13" s="9">
        <f>E13/$E$13</f>
        <v>1</v>
      </c>
    </row>
    <row r="14" spans="2:6" x14ac:dyDescent="0.25">
      <c r="C14" s="10">
        <f>C13/E13</f>
        <v>0.63414634146341464</v>
      </c>
      <c r="D14" s="10">
        <f>D13/E13</f>
        <v>0.36585365853658536</v>
      </c>
      <c r="E14" s="15"/>
    </row>
    <row r="16" spans="2:6" x14ac:dyDescent="0.25">
      <c r="B16" s="2" t="s">
        <v>25</v>
      </c>
      <c r="E16" s="17">
        <f>Valencià!E16</f>
        <v>2.4390243902439025E-2</v>
      </c>
    </row>
    <row r="19" spans="2:6" x14ac:dyDescent="0.25">
      <c r="B19" s="6" t="s">
        <v>30</v>
      </c>
      <c r="C19" s="7">
        <v>2022</v>
      </c>
      <c r="D19" s="7">
        <v>2023</v>
      </c>
      <c r="E19" s="7">
        <v>2024</v>
      </c>
      <c r="F19" s="7">
        <v>2025</v>
      </c>
    </row>
    <row r="20" spans="2:6" x14ac:dyDescent="0.25">
      <c r="B20" t="s">
        <v>8</v>
      </c>
      <c r="C20">
        <v>39</v>
      </c>
      <c r="D20" s="19">
        <v>54</v>
      </c>
      <c r="E20" s="18">
        <v>51</v>
      </c>
      <c r="F20" s="18">
        <v>47</v>
      </c>
    </row>
    <row r="21" spans="2:6" x14ac:dyDescent="0.25">
      <c r="B21" t="s">
        <v>26</v>
      </c>
      <c r="C21">
        <v>21</v>
      </c>
      <c r="D21" s="20">
        <v>2</v>
      </c>
      <c r="E21" s="12">
        <v>1</v>
      </c>
      <c r="F21" s="12">
        <v>14</v>
      </c>
    </row>
    <row r="22" spans="2:6" x14ac:dyDescent="0.25">
      <c r="B22" t="s">
        <v>27</v>
      </c>
      <c r="C22">
        <v>6</v>
      </c>
      <c r="D22" s="21">
        <v>5</v>
      </c>
      <c r="E22" s="13">
        <v>5</v>
      </c>
      <c r="F22" s="13">
        <v>20</v>
      </c>
    </row>
    <row r="23" spans="2:6" x14ac:dyDescent="0.25">
      <c r="B23" t="s">
        <v>11</v>
      </c>
      <c r="C23" s="19">
        <v>54</v>
      </c>
      <c r="D23" s="19">
        <v>51</v>
      </c>
      <c r="E23" s="4">
        <v>47</v>
      </c>
      <c r="F23" s="4">
        <f>F20+F21-F22</f>
        <v>41</v>
      </c>
    </row>
    <row r="24" spans="2:6" x14ac:dyDescent="0.25">
      <c r="B24" t="s">
        <v>28</v>
      </c>
      <c r="C24" s="24">
        <v>0.38461538461538464</v>
      </c>
      <c r="D24" s="22">
        <v>-5.5555555555555552E-2</v>
      </c>
      <c r="E24" s="11">
        <v>-7.8431372549019607E-2</v>
      </c>
      <c r="F24" s="11">
        <f>(F23-F20)/F20</f>
        <v>-0.1276595744680851</v>
      </c>
    </row>
  </sheetData>
  <pageMargins left="0.7" right="0.7" top="0.75" bottom="0.75" header="0.3" footer="0.3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Valencià</vt:lpstr>
      <vt:lpstr>Castellano</vt:lpstr>
      <vt:lpstr>Castellano!Área_de_impresión</vt:lpstr>
      <vt:lpstr>Valencià!Área_de_impresión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 Mansó</dc:creator>
  <cp:lastModifiedBy>Carmina Naval Ferris</cp:lastModifiedBy>
  <cp:lastPrinted>2024-04-24T10:18:21Z</cp:lastPrinted>
  <dcterms:created xsi:type="dcterms:W3CDTF">2022-12-28T13:00:07Z</dcterms:created>
  <dcterms:modified xsi:type="dcterms:W3CDTF">2026-07-20T10:27:24Z</dcterms:modified>
</cp:coreProperties>
</file>